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12"/>
  <workbookPr/>
  <mc:AlternateContent xmlns:mc="http://schemas.openxmlformats.org/markup-compatibility/2006">
    <mc:Choice Requires="x15">
      <x15ac:absPath xmlns:x15ac="http://schemas.microsoft.com/office/spreadsheetml/2010/11/ac" url="https://admor-my.sharepoint.com/personal/tony_admorbusiness_com/Documents/A1 Admor/A1 Admor Clients/A Whole School NI/TNI Website Resources/TNI Final Resources/"/>
    </mc:Choice>
  </mc:AlternateContent>
  <xr:revisionPtr revIDLastSave="0" documentId="8_{B5D6BF3B-5F46-49DE-98AF-865C131E2EF2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Accommodation Pricing" sheetId="2" r:id="rId1"/>
    <sheet name="Indirect Costs" sheetId="3" r:id="rId2"/>
    <sheet name="Sheet1" sheetId="4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1" i="2" l="1"/>
  <c r="D39" i="2"/>
  <c r="E39" i="2"/>
  <c r="F39" i="2"/>
  <c r="G39" i="2"/>
  <c r="H39" i="2"/>
  <c r="I39" i="2"/>
  <c r="C39" i="2"/>
  <c r="X15" i="3"/>
  <c r="C20" i="2"/>
  <c r="D18" i="2" l="1"/>
  <c r="E18" i="2"/>
  <c r="F18" i="2"/>
  <c r="G18" i="2"/>
  <c r="H18" i="2"/>
  <c r="I18" i="2"/>
  <c r="C18" i="2"/>
  <c r="C16" i="2"/>
  <c r="C15" i="2"/>
  <c r="F16" i="2" l="1"/>
  <c r="G16" i="2"/>
  <c r="H16" i="2"/>
  <c r="I16" i="2"/>
  <c r="F19" i="2"/>
  <c r="G19" i="2"/>
  <c r="H19" i="2"/>
  <c r="I19" i="2"/>
  <c r="F15" i="2"/>
  <c r="G15" i="2"/>
  <c r="H15" i="2"/>
  <c r="I15" i="2"/>
  <c r="F20" i="2"/>
  <c r="G20" i="2"/>
  <c r="H20" i="2"/>
  <c r="I20" i="2"/>
  <c r="E20" i="2"/>
  <c r="D19" i="2"/>
  <c r="E19" i="2"/>
  <c r="C19" i="2"/>
  <c r="E16" i="2"/>
  <c r="D16" i="2"/>
  <c r="D20" i="2" l="1"/>
  <c r="D15" i="2"/>
  <c r="D31" i="2"/>
  <c r="H31" i="2" l="1"/>
  <c r="I31" i="2"/>
  <c r="E15" i="2"/>
  <c r="E31" i="2"/>
  <c r="F26" i="3" l="1"/>
  <c r="G26" i="3"/>
  <c r="H26" i="3"/>
  <c r="I26" i="3"/>
  <c r="J26" i="3"/>
  <c r="K26" i="3"/>
  <c r="L26" i="3"/>
  <c r="M26" i="3"/>
  <c r="N26" i="3"/>
  <c r="O26" i="3"/>
  <c r="P26" i="3"/>
  <c r="G31" i="2"/>
  <c r="R12" i="3" l="1"/>
  <c r="R13" i="3"/>
  <c r="R14" i="3"/>
  <c r="R15" i="3"/>
  <c r="R16" i="3"/>
  <c r="R17" i="3"/>
  <c r="R18" i="3"/>
  <c r="R19" i="3"/>
  <c r="R20" i="3"/>
  <c r="R21" i="3"/>
  <c r="R22" i="3"/>
  <c r="R23" i="3"/>
  <c r="R24" i="3"/>
  <c r="R11" i="3"/>
  <c r="E26" i="3"/>
  <c r="R29" i="3" l="1"/>
  <c r="F31" i="2"/>
  <c r="E28" i="2" l="1"/>
  <c r="E29" i="2" s="1"/>
  <c r="F28" i="2"/>
  <c r="F29" i="2" s="1"/>
  <c r="F32" i="2" s="1"/>
  <c r="G28" i="2"/>
  <c r="G29" i="2" s="1"/>
  <c r="D28" i="2"/>
  <c r="D29" i="2" s="1"/>
  <c r="H28" i="2"/>
  <c r="H29" i="2" s="1"/>
  <c r="I28" i="2"/>
  <c r="I29" i="2" s="1"/>
  <c r="C28" i="2"/>
  <c r="C29" i="2" s="1"/>
  <c r="C33" i="2" s="1"/>
  <c r="C41" i="2" s="1"/>
  <c r="F33" i="2" l="1"/>
  <c r="F41" i="2" s="1"/>
  <c r="H32" i="2"/>
  <c r="H33" i="2"/>
  <c r="H41" i="2" s="1"/>
  <c r="D33" i="2"/>
  <c r="D41" i="2" s="1"/>
  <c r="D32" i="2"/>
  <c r="I33" i="2"/>
  <c r="I41" i="2" s="1"/>
  <c r="I32" i="2"/>
  <c r="C32" i="2"/>
  <c r="G33" i="2"/>
  <c r="G41" i="2" s="1"/>
  <c r="G32" i="2"/>
  <c r="E32" i="2"/>
  <c r="E33" i="2"/>
  <c r="E41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Tony</author>
  </authors>
  <commentList>
    <comment ref="C9" authorId="0" shapeId="0" xr:uid="{F7A1F6E4-D235-4DD7-80C6-85210349083A}">
      <text>
        <r>
          <rPr>
            <b/>
            <sz val="9"/>
            <color indexed="81"/>
            <rFont val="Tahoma"/>
            <family val="2"/>
          </rPr>
          <t>Step 1
Define your Services</t>
        </r>
      </text>
    </comment>
    <comment ref="C11" authorId="0" shapeId="0" xr:uid="{EB0E1B03-4277-4614-85A8-CCC938DEFAAA}">
      <text>
        <r>
          <rPr>
            <b/>
            <sz val="9"/>
            <color indexed="81"/>
            <rFont val="Tahoma"/>
            <family val="2"/>
          </rPr>
          <t>Step 4
Set your Price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41" authorId="0" shapeId="0" xr:uid="{3AEA8293-D926-4361-BF49-4FD2750937C5}">
      <text>
        <r>
          <rPr>
            <b/>
            <sz val="9"/>
            <color indexed="81"/>
            <rFont val="Tahoma"/>
            <family val="2"/>
          </rPr>
          <t>STEP 5:</t>
        </r>
        <r>
          <rPr>
            <sz val="9"/>
            <color indexed="81"/>
            <rFont val="Tahoma"/>
            <family val="2"/>
          </rPr>
          <t xml:space="preserve">
Review your profit (net income)</t>
        </r>
      </text>
    </comment>
  </commentList>
</comments>
</file>

<file path=xl/sharedStrings.xml><?xml version="1.0" encoding="utf-8"?>
<sst xmlns="http://schemas.openxmlformats.org/spreadsheetml/2006/main" count="82" uniqueCount="72">
  <si>
    <t>SAMPLE Accommodation Pricing Template</t>
  </si>
  <si>
    <t>INSTRUCTIONS (SAMPLE FIGURES ONLY BELOW)</t>
  </si>
  <si>
    <r>
      <t xml:space="preserve">Only complete the cells in </t>
    </r>
    <r>
      <rPr>
        <sz val="12"/>
        <color rgb="FF00B050"/>
        <rFont val="Northern Ireland"/>
      </rPr>
      <t>GREEN</t>
    </r>
    <r>
      <rPr>
        <sz val="12"/>
        <color indexed="8"/>
        <rFont val="Northern Ireland"/>
      </rPr>
      <t xml:space="preserve"> below</t>
    </r>
  </si>
  <si>
    <t>Complete Tab 2 for indirect costs (overheads) if you want to capture all your costs into your pricing calculations (this will automatically populate the Tab 1 cell)</t>
  </si>
  <si>
    <t>TAKE CARE ABOUT USING, AMENDING OR OVERWRITING FORMULAE AND SENSE CHECK YOUR CALCULATIONS FOR ACCURACY</t>
  </si>
  <si>
    <t>Business name</t>
  </si>
  <si>
    <t>Support staff hours</t>
  </si>
  <si>
    <t>Key Services</t>
  </si>
  <si>
    <t>Services</t>
  </si>
  <si>
    <t>Weekend Overnight stay</t>
  </si>
  <si>
    <t>Midweek Overnight stay</t>
  </si>
  <si>
    <t>One Night Stay</t>
  </si>
  <si>
    <t>Other</t>
  </si>
  <si>
    <t>New</t>
  </si>
  <si>
    <t>No of persons</t>
  </si>
  <si>
    <t>Price per stay</t>
  </si>
  <si>
    <t>Direct Costs</t>
  </si>
  <si>
    <t>Costs per person or per unit</t>
  </si>
  <si>
    <t>Breakfast</t>
  </si>
  <si>
    <t>Dinner</t>
  </si>
  <si>
    <t>Laundry</t>
  </si>
  <si>
    <t>Room cost</t>
  </si>
  <si>
    <t>Support staff - cleaning or other</t>
  </si>
  <si>
    <t>Booking  fees</t>
  </si>
  <si>
    <t>Fixed costs per experience</t>
  </si>
  <si>
    <t>Entertainment</t>
  </si>
  <si>
    <t>Hire of equipment etc.</t>
  </si>
  <si>
    <t>Indirect Costs/Overheads (from Tab 2)</t>
  </si>
  <si>
    <t>Total cost of each experience</t>
  </si>
  <si>
    <t>Gross Income per group/person</t>
  </si>
  <si>
    <t>Mark up per group/person</t>
  </si>
  <si>
    <t>Gross Profit per group/person</t>
  </si>
  <si>
    <t>Estimated Time Involved</t>
  </si>
  <si>
    <t>Preparing Room (hours)</t>
  </si>
  <si>
    <t>Cleaning Room (hours)</t>
  </si>
  <si>
    <t>Other (food  prep / check in &amp; out)</t>
  </si>
  <si>
    <t>Total Time</t>
  </si>
  <si>
    <t>Overall Net Income per hour</t>
  </si>
  <si>
    <t>INSTRUCTIONS (SAMPLE FIGURES ONLY BELOW</t>
  </si>
  <si>
    <t>Complete this Tab for indirect costs (overheads) if you want to capture all your costs into your pricing calculations (this will automatically populate the Tab 1 cell)</t>
  </si>
  <si>
    <r>
      <t xml:space="preserve">Only complete the cells in </t>
    </r>
    <r>
      <rPr>
        <sz val="12"/>
        <color rgb="FF00B050"/>
        <rFont val="Calibri"/>
        <family val="2"/>
      </rPr>
      <t>GREEN</t>
    </r>
    <r>
      <rPr>
        <sz val="12"/>
        <color indexed="8"/>
        <rFont val="Calibri"/>
        <family val="2"/>
      </rPr>
      <t xml:space="preserve"> below</t>
    </r>
  </si>
  <si>
    <t>Afater completing your overhead costs for the next 12 months, estimate how many experiences that you will deliver and so spread a portion of the cost into each of them.</t>
  </si>
  <si>
    <t>Overheads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</si>
  <si>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</si>
  <si>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</si>
  <si>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</si>
  <si>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</si>
  <si>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</si>
  <si>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</si>
  <si>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</si>
  <si>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</si>
  <si>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</si>
  <si>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</si>
  <si>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</si>
  <si>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</si>
  <si>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Rent and rates</t>
  </si>
  <si>
    <t>Heat &amp; power</t>
  </si>
  <si>
    <t>Telephone &amp; internet &amp; mobile</t>
  </si>
  <si>
    <t>Vehicle running expenses</t>
  </si>
  <si>
    <t>Rooms</t>
  </si>
  <si>
    <t>Nights</t>
  </si>
  <si>
    <t>Advertising and promotion</t>
  </si>
  <si>
    <t>Office supplies and postage</t>
  </si>
  <si>
    <t>Insurance</t>
  </si>
  <si>
    <t>Accountancy and legal fees</t>
  </si>
  <si>
    <t>Staff wages/PAYE</t>
  </si>
  <si>
    <t>Repairs and maintenance</t>
  </si>
  <si>
    <t>Miscellaneous</t>
  </si>
  <si>
    <t>Total Expenditure</t>
  </si>
  <si>
    <t>Experiences</t>
  </si>
  <si>
    <t>Average O/H per occupied night</t>
  </si>
  <si>
    <t>C/f to Tab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</si>
</sst>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&quot;£&quot;#,##0;[Red]\-&quot;£&quot;#,##0"/>
    <numFmt numFmtId="165" formatCode="[$£-809]#,##0.00"/>
    <numFmt numFmtId="166" formatCode="&quot;£&quot;#,##0.00"/>
    <numFmt numFmtId="167" formatCode="0.0%"/>
    <numFmt numFmtId="168" formatCode="&quot;£&quot;#,##0"/>
  </numFmts>
  <fonts count="19">
    <font>
      <sz val="11"/>
      <color indexed="8"/>
      <name val="Calibri"/>
    </font>
    <font>
      <sz val="11"/>
      <color indexed="8"/>
      <name val="Calibri"/>
      <family val="2"/>
    </font>
    <font>
      <sz val="8"/>
      <name val="Calibri"/>
      <family val="2"/>
    </font>
    <font>
      <u/>
      <sz val="11"/>
      <color indexed="8"/>
      <name val="Calibri"/>
      <family val="2"/>
    </font>
    <font>
      <b/>
      <sz val="11"/>
      <color indexed="8"/>
      <name val="Calibri"/>
      <family val="2"/>
    </font>
    <font>
      <b/>
      <u/>
      <sz val="11"/>
      <color indexed="8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indexed="8"/>
      <name val="Calibri"/>
      <family val="2"/>
    </font>
    <font>
      <sz val="12"/>
      <color indexed="8"/>
      <name val="Calibri"/>
      <family val="2"/>
    </font>
    <font>
      <sz val="12"/>
      <color rgb="FF00B05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12"/>
      <color indexed="8"/>
      <name val="Northern Ireland"/>
    </font>
    <font>
      <sz val="12"/>
      <color rgb="FF00B050"/>
      <name val="Northern Ireland"/>
    </font>
    <font>
      <b/>
      <sz val="12"/>
      <color indexed="8"/>
      <name val="Northern Ireland"/>
    </font>
    <font>
      <b/>
      <u/>
      <sz val="12"/>
      <color indexed="8"/>
      <name val="Northern Ireland"/>
    </font>
    <font>
      <u/>
      <sz val="12"/>
      <color indexed="8"/>
      <name val="Northern Ireland"/>
    </font>
    <font>
      <sz val="24"/>
      <color indexed="8"/>
      <name val="Northern Ireland"/>
    </font>
  </fonts>
  <fills count="8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medium">
        <color indexed="8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9"/>
      </left>
      <right/>
      <top/>
      <bottom/>
      <diagonal/>
    </border>
    <border>
      <left/>
      <right style="medium">
        <color indexed="8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9"/>
      </top>
      <bottom style="thin">
        <color indexed="9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9"/>
      </top>
      <bottom style="medium">
        <color indexed="64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9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9"/>
      </top>
      <bottom style="medium">
        <color indexed="64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 applyNumberFormat="0" applyFill="0" applyBorder="0" applyProtection="0"/>
    <xf numFmtId="9" fontId="8" fillId="0" borderId="0" applyFont="0" applyFill="0" applyBorder="0" applyAlignment="0" applyProtection="0"/>
  </cellStyleXfs>
  <cellXfs count="121">
    <xf numFmtId="0" fontId="0" fillId="0" borderId="0" xfId="0"/>
    <xf numFmtId="0" fontId="1" fillId="0" borderId="0" xfId="0" applyFont="1"/>
    <xf numFmtId="0" fontId="3" fillId="0" borderId="0" xfId="0" applyFont="1"/>
    <xf numFmtId="0" fontId="1" fillId="0" borderId="21" xfId="0" applyFont="1" applyBorder="1"/>
    <xf numFmtId="0" fontId="0" fillId="0" borderId="22" xfId="0" applyBorder="1"/>
    <xf numFmtId="0" fontId="0" fillId="0" borderId="23" xfId="0" applyBorder="1"/>
    <xf numFmtId="0" fontId="5" fillId="0" borderId="0" xfId="0" applyFont="1"/>
    <xf numFmtId="0" fontId="0" fillId="5" borderId="0" xfId="0" applyFill="1"/>
    <xf numFmtId="2" fontId="0" fillId="0" borderId="0" xfId="0" applyNumberFormat="1"/>
    <xf numFmtId="166" fontId="0" fillId="0" borderId="0" xfId="0" applyNumberFormat="1"/>
    <xf numFmtId="0" fontId="1" fillId="0" borderId="17" xfId="0" applyFont="1" applyBorder="1"/>
    <xf numFmtId="0" fontId="0" fillId="0" borderId="18" xfId="0" applyBorder="1"/>
    <xf numFmtId="0" fontId="0" fillId="0" borderId="19" xfId="0" applyBorder="1"/>
    <xf numFmtId="0" fontId="9" fillId="0" borderId="17" xfId="0" applyFont="1" applyBorder="1"/>
    <xf numFmtId="0" fontId="9" fillId="0" borderId="18" xfId="0" applyFont="1" applyBorder="1"/>
    <xf numFmtId="0" fontId="9" fillId="0" borderId="20" xfId="0" applyFont="1" applyBorder="1"/>
    <xf numFmtId="0" fontId="9" fillId="0" borderId="0" xfId="0" applyFont="1" applyBorder="1"/>
    <xf numFmtId="0" fontId="9" fillId="0" borderId="21" xfId="0" applyFont="1" applyBorder="1"/>
    <xf numFmtId="0" fontId="9" fillId="0" borderId="22" xfId="0" applyFont="1" applyBorder="1"/>
    <xf numFmtId="0" fontId="0" fillId="0" borderId="0" xfId="0" applyBorder="1"/>
    <xf numFmtId="0" fontId="0" fillId="0" borderId="45" xfId="0" applyBorder="1"/>
    <xf numFmtId="0" fontId="0" fillId="6" borderId="19" xfId="0" applyFill="1" applyBorder="1"/>
    <xf numFmtId="0" fontId="0" fillId="0" borderId="0" xfId="0" applyFill="1"/>
    <xf numFmtId="0" fontId="4" fillId="0" borderId="0" xfId="0" applyFont="1" applyFill="1"/>
    <xf numFmtId="168" fontId="11" fillId="6" borderId="0" xfId="0" applyNumberFormat="1" applyFont="1" applyFill="1"/>
    <xf numFmtId="168" fontId="0" fillId="0" borderId="0" xfId="0" applyNumberFormat="1"/>
    <xf numFmtId="168" fontId="12" fillId="6" borderId="0" xfId="0" applyNumberFormat="1" applyFont="1" applyFill="1"/>
    <xf numFmtId="168" fontId="0" fillId="0" borderId="0" xfId="0" applyNumberFormat="1" applyFill="1"/>
    <xf numFmtId="164" fontId="0" fillId="0" borderId="23" xfId="0" applyNumberFormat="1" applyBorder="1"/>
    <xf numFmtId="0" fontId="1" fillId="0" borderId="0" xfId="0" applyFont="1" applyBorder="1"/>
    <xf numFmtId="0" fontId="13" fillId="0" borderId="20" xfId="0" applyFont="1" applyBorder="1"/>
    <xf numFmtId="0" fontId="13" fillId="0" borderId="0" xfId="0" applyFont="1" applyBorder="1"/>
    <xf numFmtId="0" fontId="13" fillId="0" borderId="45" xfId="0" applyFont="1" applyBorder="1"/>
    <xf numFmtId="0" fontId="13" fillId="0" borderId="0" xfId="0" applyFont="1"/>
    <xf numFmtId="49" fontId="15" fillId="6" borderId="10" xfId="0" applyNumberFormat="1" applyFont="1" applyFill="1" applyBorder="1"/>
    <xf numFmtId="0" fontId="13" fillId="0" borderId="10" xfId="0" applyFont="1" applyFill="1" applyBorder="1"/>
    <xf numFmtId="0" fontId="13" fillId="0" borderId="9" xfId="0" applyFont="1" applyBorder="1"/>
    <xf numFmtId="0" fontId="13" fillId="0" borderId="10" xfId="0" applyFont="1" applyBorder="1"/>
    <xf numFmtId="0" fontId="15" fillId="0" borderId="1" xfId="0" applyFont="1" applyBorder="1"/>
    <xf numFmtId="0" fontId="13" fillId="0" borderId="11" xfId="0" applyFont="1" applyBorder="1"/>
    <xf numFmtId="0" fontId="13" fillId="6" borderId="27" xfId="0" applyFont="1" applyFill="1" applyBorder="1"/>
    <xf numFmtId="0" fontId="13" fillId="6" borderId="44" xfId="0" applyFont="1" applyFill="1" applyBorder="1"/>
    <xf numFmtId="0" fontId="13" fillId="0" borderId="12" xfId="0" applyFont="1" applyBorder="1"/>
    <xf numFmtId="0" fontId="13" fillId="0" borderId="1" xfId="0" applyFont="1" applyBorder="1"/>
    <xf numFmtId="0" fontId="13" fillId="0" borderId="2" xfId="0" applyFont="1" applyBorder="1"/>
    <xf numFmtId="0" fontId="15" fillId="0" borderId="3" xfId="0" applyFont="1" applyBorder="1" applyAlignment="1">
      <alignment horizontal="center"/>
    </xf>
    <xf numFmtId="0" fontId="13" fillId="0" borderId="4" xfId="0" applyFont="1" applyBorder="1"/>
    <xf numFmtId="0" fontId="15" fillId="2" borderId="5" xfId="0" applyNumberFormat="1" applyFont="1" applyFill="1" applyBorder="1" applyAlignment="1">
      <alignment horizontal="center"/>
    </xf>
    <xf numFmtId="0" fontId="15" fillId="2" borderId="39" xfId="0" applyNumberFormat="1" applyFont="1" applyFill="1" applyBorder="1" applyAlignment="1">
      <alignment horizontal="center"/>
    </xf>
    <xf numFmtId="0" fontId="15" fillId="2" borderId="14" xfId="0" applyNumberFormat="1" applyFont="1" applyFill="1" applyBorder="1" applyAlignment="1">
      <alignment horizontal="center"/>
    </xf>
    <xf numFmtId="0" fontId="15" fillId="0" borderId="12" xfId="0" applyFont="1" applyBorder="1" applyAlignment="1">
      <alignment horizontal="center"/>
    </xf>
    <xf numFmtId="49" fontId="15" fillId="0" borderId="6" xfId="0" applyNumberFormat="1" applyFont="1" applyFill="1" applyBorder="1"/>
    <xf numFmtId="0" fontId="13" fillId="0" borderId="7" xfId="0" applyFont="1" applyBorder="1"/>
    <xf numFmtId="49" fontId="15" fillId="5" borderId="40" xfId="0" applyNumberFormat="1" applyFont="1" applyFill="1" applyBorder="1" applyAlignment="1">
      <alignment horizontal="center" wrapText="1"/>
    </xf>
    <xf numFmtId="49" fontId="15" fillId="5" borderId="28" xfId="0" applyNumberFormat="1" applyFont="1" applyFill="1" applyBorder="1" applyAlignment="1">
      <alignment horizontal="center" wrapText="1"/>
    </xf>
    <xf numFmtId="0" fontId="13" fillId="3" borderId="12" xfId="0" applyFont="1" applyFill="1" applyBorder="1" applyAlignment="1">
      <alignment horizontal="center" wrapText="1"/>
    </xf>
    <xf numFmtId="0" fontId="13" fillId="3" borderId="1" xfId="0" applyFont="1" applyFill="1" applyBorder="1" applyAlignment="1">
      <alignment wrapText="1"/>
    </xf>
    <xf numFmtId="0" fontId="13" fillId="6" borderId="8" xfId="0" applyNumberFormat="1" applyFont="1" applyFill="1" applyBorder="1" applyAlignment="1">
      <alignment horizontal="center" wrapText="1"/>
    </xf>
    <xf numFmtId="0" fontId="13" fillId="6" borderId="37" xfId="0" applyNumberFormat="1" applyFont="1" applyFill="1" applyBorder="1" applyAlignment="1">
      <alignment horizontal="center" wrapText="1"/>
    </xf>
    <xf numFmtId="0" fontId="13" fillId="6" borderId="41" xfId="0" applyNumberFormat="1" applyFont="1" applyFill="1" applyBorder="1" applyAlignment="1">
      <alignment horizontal="center" wrapText="1"/>
    </xf>
    <xf numFmtId="0" fontId="13" fillId="6" borderId="29" xfId="0" applyNumberFormat="1" applyFont="1" applyFill="1" applyBorder="1" applyAlignment="1">
      <alignment horizontal="center" wrapText="1"/>
    </xf>
    <xf numFmtId="165" fontId="13" fillId="6" borderId="26" xfId="0" applyNumberFormat="1" applyFont="1" applyFill="1" applyBorder="1" applyAlignment="1">
      <alignment horizontal="center" wrapText="1"/>
    </xf>
    <xf numFmtId="165" fontId="13" fillId="6" borderId="38" xfId="0" applyNumberFormat="1" applyFont="1" applyFill="1" applyBorder="1" applyAlignment="1">
      <alignment horizontal="center" wrapText="1"/>
    </xf>
    <xf numFmtId="165" fontId="13" fillId="6" borderId="42" xfId="0" applyNumberFormat="1" applyFont="1" applyFill="1" applyBorder="1" applyAlignment="1">
      <alignment horizontal="center" wrapText="1"/>
    </xf>
    <xf numFmtId="165" fontId="13" fillId="6" borderId="32" xfId="0" applyNumberFormat="1" applyFont="1" applyFill="1" applyBorder="1" applyAlignment="1">
      <alignment horizontal="center" wrapText="1"/>
    </xf>
    <xf numFmtId="9" fontId="13" fillId="0" borderId="0" xfId="0" applyNumberFormat="1" applyFont="1"/>
    <xf numFmtId="49" fontId="13" fillId="0" borderId="28" xfId="0" applyNumberFormat="1" applyFont="1" applyFill="1" applyBorder="1" applyAlignment="1">
      <alignment horizontal="center" wrapText="1"/>
    </xf>
    <xf numFmtId="49" fontId="15" fillId="4" borderId="6" xfId="0" applyNumberFormat="1" applyFont="1" applyFill="1" applyBorder="1"/>
    <xf numFmtId="0" fontId="13" fillId="0" borderId="25" xfId="0" applyFont="1" applyBorder="1"/>
    <xf numFmtId="0" fontId="13" fillId="3" borderId="29" xfId="0" applyFont="1" applyFill="1" applyBorder="1" applyAlignment="1">
      <alignment horizontal="center" wrapText="1"/>
    </xf>
    <xf numFmtId="49" fontId="16" fillId="0" borderId="6" xfId="0" applyNumberFormat="1" applyFont="1" applyFill="1" applyBorder="1"/>
    <xf numFmtId="49" fontId="13" fillId="0" borderId="10" xfId="0" applyNumberFormat="1" applyFont="1" applyBorder="1"/>
    <xf numFmtId="166" fontId="13" fillId="6" borderId="11" xfId="0" applyNumberFormat="1" applyFont="1" applyFill="1" applyBorder="1"/>
    <xf numFmtId="165" fontId="13" fillId="0" borderId="29" xfId="0" applyNumberFormat="1" applyFont="1" applyFill="1" applyBorder="1" applyAlignment="1">
      <alignment horizontal="center"/>
    </xf>
    <xf numFmtId="0" fontId="13" fillId="0" borderId="12" xfId="0" applyFont="1" applyBorder="1" applyAlignment="1">
      <alignment horizontal="center"/>
    </xf>
    <xf numFmtId="49" fontId="13" fillId="0" borderId="1" xfId="0" applyNumberFormat="1" applyFont="1" applyBorder="1"/>
    <xf numFmtId="2" fontId="13" fillId="0" borderId="0" xfId="0" applyNumberFormat="1" applyFont="1"/>
    <xf numFmtId="2" fontId="13" fillId="0" borderId="12" xfId="0" applyNumberFormat="1" applyFont="1" applyBorder="1" applyAlignment="1">
      <alignment horizontal="center"/>
    </xf>
    <xf numFmtId="167" fontId="13" fillId="6" borderId="11" xfId="1" applyNumberFormat="1" applyFont="1" applyFill="1" applyBorder="1" applyAlignment="1"/>
    <xf numFmtId="49" fontId="13" fillId="0" borderId="6" xfId="0" applyNumberFormat="1" applyFont="1" applyBorder="1"/>
    <xf numFmtId="49" fontId="16" fillId="7" borderId="6" xfId="0" applyNumberFormat="1" applyFont="1" applyFill="1" applyBorder="1"/>
    <xf numFmtId="167" fontId="13" fillId="0" borderId="11" xfId="1" applyNumberFormat="1" applyFont="1" applyBorder="1" applyAlignment="1"/>
    <xf numFmtId="165" fontId="13" fillId="0" borderId="29" xfId="0" applyNumberFormat="1" applyFont="1" applyBorder="1" applyAlignment="1">
      <alignment horizontal="center"/>
    </xf>
    <xf numFmtId="9" fontId="13" fillId="0" borderId="11" xfId="1" applyFont="1" applyBorder="1" applyAlignment="1"/>
    <xf numFmtId="165" fontId="13" fillId="6" borderId="29" xfId="0" applyNumberFormat="1" applyFont="1" applyFill="1" applyBorder="1" applyAlignment="1">
      <alignment horizontal="center"/>
    </xf>
    <xf numFmtId="4" fontId="13" fillId="0" borderId="11" xfId="0" applyNumberFormat="1" applyFont="1" applyBorder="1"/>
    <xf numFmtId="49" fontId="15" fillId="5" borderId="1" xfId="0" applyNumberFormat="1" applyFont="1" applyFill="1" applyBorder="1" applyAlignment="1">
      <alignment horizontal="right"/>
    </xf>
    <xf numFmtId="165" fontId="13" fillId="0" borderId="33" xfId="0" applyNumberFormat="1" applyFont="1" applyBorder="1" applyAlignment="1">
      <alignment horizontal="center"/>
    </xf>
    <xf numFmtId="49" fontId="15" fillId="0" borderId="1" xfId="0" applyNumberFormat="1" applyFont="1" applyBorder="1" applyAlignment="1">
      <alignment horizontal="right"/>
    </xf>
    <xf numFmtId="165" fontId="13" fillId="0" borderId="27" xfId="0" applyNumberFormat="1" applyFont="1" applyBorder="1" applyAlignment="1">
      <alignment horizontal="center"/>
    </xf>
    <xf numFmtId="165" fontId="13" fillId="0" borderId="34" xfId="0" applyNumberFormat="1" applyFont="1" applyBorder="1" applyAlignment="1">
      <alignment horizontal="center"/>
    </xf>
    <xf numFmtId="165" fontId="13" fillId="0" borderId="12" xfId="0" applyNumberFormat="1" applyFont="1" applyBorder="1" applyAlignment="1">
      <alignment horizontal="center"/>
    </xf>
    <xf numFmtId="0" fontId="13" fillId="0" borderId="0" xfId="0" applyFont="1" applyFill="1" applyBorder="1"/>
    <xf numFmtId="165" fontId="13" fillId="0" borderId="15" xfId="0" applyNumberFormat="1" applyFont="1" applyBorder="1" applyAlignment="1">
      <alignment horizontal="center"/>
    </xf>
    <xf numFmtId="165" fontId="13" fillId="0" borderId="20" xfId="0" applyNumberFormat="1" applyFont="1" applyBorder="1" applyAlignment="1">
      <alignment horizontal="center"/>
    </xf>
    <xf numFmtId="2" fontId="13" fillId="0" borderId="34" xfId="0" applyNumberFormat="1" applyFont="1" applyBorder="1" applyAlignment="1">
      <alignment horizontal="center"/>
    </xf>
    <xf numFmtId="0" fontId="13" fillId="0" borderId="0" xfId="0" applyFont="1" applyFill="1"/>
    <xf numFmtId="165" fontId="13" fillId="0" borderId="15" xfId="0" applyNumberFormat="1" applyFont="1" applyFill="1" applyBorder="1" applyAlignment="1">
      <alignment horizontal="center"/>
    </xf>
    <xf numFmtId="165" fontId="13" fillId="0" borderId="20" xfId="0" applyNumberFormat="1" applyFont="1" applyFill="1" applyBorder="1" applyAlignment="1">
      <alignment horizontal="center"/>
    </xf>
    <xf numFmtId="9" fontId="13" fillId="0" borderId="15" xfId="1" applyFont="1" applyFill="1" applyBorder="1" applyAlignment="1">
      <alignment horizontal="center"/>
    </xf>
    <xf numFmtId="9" fontId="13" fillId="0" borderId="20" xfId="1" applyFont="1" applyFill="1" applyBorder="1" applyAlignment="1">
      <alignment horizontal="center"/>
    </xf>
    <xf numFmtId="2" fontId="13" fillId="6" borderId="16" xfId="0" applyNumberFormat="1" applyFont="1" applyFill="1" applyBorder="1" applyAlignment="1">
      <alignment horizontal="center"/>
    </xf>
    <xf numFmtId="2" fontId="17" fillId="6" borderId="16" xfId="0" applyNumberFormat="1" applyFont="1" applyFill="1" applyBorder="1" applyAlignment="1">
      <alignment horizontal="center"/>
    </xf>
    <xf numFmtId="2" fontId="13" fillId="0" borderId="16" xfId="0" applyNumberFormat="1" applyFont="1" applyBorder="1" applyAlignment="1">
      <alignment horizontal="center"/>
    </xf>
    <xf numFmtId="165" fontId="13" fillId="0" borderId="30" xfId="0" applyNumberFormat="1" applyFont="1" applyBorder="1" applyAlignment="1">
      <alignment horizontal="center"/>
    </xf>
    <xf numFmtId="165" fontId="13" fillId="0" borderId="24" xfId="0" applyNumberFormat="1" applyFont="1" applyBorder="1" applyAlignment="1">
      <alignment horizontal="center"/>
    </xf>
    <xf numFmtId="165" fontId="13" fillId="0" borderId="36" xfId="0" applyNumberFormat="1" applyFont="1" applyBorder="1" applyAlignment="1">
      <alignment horizontal="center"/>
    </xf>
    <xf numFmtId="165" fontId="13" fillId="0" borderId="35" xfId="0" applyNumberFormat="1" applyFont="1" applyBorder="1" applyAlignment="1">
      <alignment horizontal="center"/>
    </xf>
    <xf numFmtId="166" fontId="13" fillId="0" borderId="1" xfId="0" applyNumberFormat="1" applyFont="1" applyBorder="1"/>
    <xf numFmtId="0" fontId="13" fillId="6" borderId="1" xfId="0" applyFont="1" applyFill="1" applyBorder="1"/>
    <xf numFmtId="0" fontId="13" fillId="6" borderId="11" xfId="0" applyFont="1" applyFill="1" applyBorder="1"/>
    <xf numFmtId="165" fontId="13" fillId="6" borderId="27" xfId="0" applyNumberFormat="1" applyFont="1" applyFill="1" applyBorder="1" applyAlignment="1">
      <alignment horizontal="center"/>
    </xf>
    <xf numFmtId="165" fontId="13" fillId="6" borderId="31" xfId="0" applyNumberFormat="1" applyFont="1" applyFill="1" applyBorder="1" applyAlignment="1">
      <alignment horizontal="center"/>
    </xf>
    <xf numFmtId="165" fontId="13" fillId="6" borderId="35" xfId="0" applyNumberFormat="1" applyFont="1" applyFill="1" applyBorder="1" applyAlignment="1">
      <alignment horizontal="center"/>
    </xf>
    <xf numFmtId="0" fontId="16" fillId="0" borderId="0" xfId="0" applyFont="1" applyFill="1" applyBorder="1"/>
    <xf numFmtId="0" fontId="18" fillId="0" borderId="46" xfId="0" applyFont="1" applyBorder="1"/>
    <xf numFmtId="0" fontId="13" fillId="0" borderId="44" xfId="0" applyFont="1" applyBorder="1"/>
    <xf numFmtId="0" fontId="13" fillId="0" borderId="31" xfId="0" applyFont="1" applyBorder="1"/>
    <xf numFmtId="49" fontId="15" fillId="2" borderId="43" xfId="0" applyNumberFormat="1" applyFont="1" applyFill="1" applyBorder="1" applyAlignment="1">
      <alignment horizontal="center"/>
    </xf>
    <xf numFmtId="0" fontId="13" fillId="0" borderId="13" xfId="0" applyFont="1" applyBorder="1" applyAlignment="1">
      <alignment horizontal="center"/>
    </xf>
    <xf numFmtId="0" fontId="13" fillId="0" borderId="0" xfId="0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00"/>
      <rgbColor rgb="FFFFE598"/>
      <rgbColor rgb="FFFFFFFF"/>
      <rgbColor rgb="FFFFC0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7B56AC-79CB-48C7-9ED3-340282FE61C9}">
  <sheetPr>
    <pageSetUpPr fitToPage="1"/>
  </sheetPr>
  <dimension ref="A1:O41"/>
  <sheetViews>
    <sheetView tabSelected="1" workbookViewId="0">
      <pane xSplit="2" ySplit="11" topLeftCell="C26" activePane="bottomRight" state="frozen"/>
      <selection pane="bottomRight" activeCell="A35" sqref="A35"/>
      <selection pane="bottomLeft" activeCell="A9" sqref="A9"/>
      <selection pane="topRight" activeCell="C1" sqref="C1"/>
    </sheetView>
  </sheetViews>
  <sheetFormatPr defaultColWidth="9.140625" defaultRowHeight="18.600000000000001"/>
  <cols>
    <col min="1" max="1" width="44.5703125" style="33" customWidth="1"/>
    <col min="2" max="2" width="8" style="33" customWidth="1"/>
    <col min="3" max="3" width="18.85546875" style="33" customWidth="1"/>
    <col min="4" max="4" width="19.42578125" style="33" customWidth="1"/>
    <col min="5" max="5" width="19.28515625" style="33" customWidth="1"/>
    <col min="6" max="6" width="16.85546875" style="33" customWidth="1"/>
    <col min="7" max="7" width="16" style="33" customWidth="1"/>
    <col min="8" max="8" width="17.140625" style="33" customWidth="1"/>
    <col min="9" max="9" width="13.5703125" style="33" customWidth="1"/>
    <col min="10" max="11" width="9.140625" style="33"/>
    <col min="12" max="12" width="16.140625" style="33" bestFit="1" customWidth="1"/>
    <col min="13" max="16384" width="9.140625" style="33"/>
  </cols>
  <sheetData>
    <row r="1" spans="1:15" ht="38.1" customHeight="1" thickBot="1">
      <c r="A1" s="115" t="s">
        <v>0</v>
      </c>
      <c r="B1" s="116"/>
      <c r="C1" s="116"/>
      <c r="D1" s="117"/>
    </row>
    <row r="2" spans="1:15">
      <c r="A2" s="30" t="s">
        <v>1</v>
      </c>
      <c r="B2" s="30">
        <v>1</v>
      </c>
      <c r="C2" s="31" t="s">
        <v>2</v>
      </c>
      <c r="D2" s="31"/>
      <c r="E2" s="31"/>
      <c r="F2" s="31"/>
      <c r="G2" s="31"/>
      <c r="H2" s="31"/>
      <c r="I2" s="31"/>
      <c r="J2" s="31"/>
      <c r="K2" s="31"/>
      <c r="L2" s="32"/>
    </row>
    <row r="3" spans="1:15">
      <c r="B3" s="30">
        <v>2</v>
      </c>
      <c r="C3" s="31" t="s">
        <v>3</v>
      </c>
      <c r="D3" s="31"/>
      <c r="E3" s="31"/>
      <c r="F3" s="31"/>
      <c r="G3" s="31"/>
      <c r="H3" s="31"/>
      <c r="I3" s="31"/>
      <c r="J3" s="31"/>
      <c r="K3" s="31"/>
      <c r="L3" s="32"/>
    </row>
    <row r="4" spans="1:15">
      <c r="B4" s="30">
        <v>3</v>
      </c>
      <c r="C4" s="31" t="s">
        <v>4</v>
      </c>
      <c r="D4" s="31"/>
      <c r="E4" s="31"/>
      <c r="F4" s="31"/>
      <c r="G4" s="31"/>
      <c r="H4" s="31"/>
      <c r="I4" s="31"/>
      <c r="J4" s="31"/>
      <c r="K4" s="31"/>
      <c r="L4" s="32"/>
    </row>
    <row r="5" spans="1:15" ht="18.95" thickBot="1">
      <c r="A5" s="34" t="s">
        <v>5</v>
      </c>
      <c r="B5" s="35"/>
      <c r="C5" s="36"/>
      <c r="D5" s="36"/>
      <c r="E5" s="36"/>
      <c r="F5" s="36"/>
      <c r="G5" s="36"/>
      <c r="H5" s="36"/>
      <c r="I5" s="36"/>
      <c r="J5" s="37"/>
      <c r="K5" s="37"/>
      <c r="L5" s="37"/>
    </row>
    <row r="6" spans="1:15" ht="18.95" thickBot="1">
      <c r="A6" s="38" t="s">
        <v>6</v>
      </c>
      <c r="B6" s="39"/>
      <c r="C6" s="40">
        <v>0</v>
      </c>
      <c r="D6" s="41">
        <v>0</v>
      </c>
      <c r="E6" s="40">
        <v>0</v>
      </c>
      <c r="F6" s="41">
        <v>0</v>
      </c>
      <c r="G6" s="40">
        <v>0</v>
      </c>
      <c r="H6" s="41">
        <v>0</v>
      </c>
      <c r="I6" s="40">
        <v>0</v>
      </c>
      <c r="J6" s="42"/>
      <c r="K6" s="43"/>
      <c r="L6" s="43"/>
    </row>
    <row r="7" spans="1:15" ht="18.95" thickBot="1">
      <c r="A7" s="43"/>
      <c r="B7" s="44"/>
      <c r="C7" s="118" t="s">
        <v>7</v>
      </c>
      <c r="D7" s="119"/>
      <c r="E7" s="120"/>
      <c r="F7" s="119"/>
      <c r="G7" s="120"/>
      <c r="H7" s="119"/>
      <c r="I7" s="120"/>
      <c r="J7" s="45"/>
      <c r="K7" s="43"/>
      <c r="L7" s="43"/>
    </row>
    <row r="8" spans="1:15" ht="18.95" thickBot="1">
      <c r="A8" s="46"/>
      <c r="B8" s="44"/>
      <c r="C8" s="47">
        <v>1</v>
      </c>
      <c r="D8" s="47">
        <v>2</v>
      </c>
      <c r="E8" s="48">
        <v>3</v>
      </c>
      <c r="F8" s="49">
        <v>4</v>
      </c>
      <c r="G8" s="48">
        <v>5</v>
      </c>
      <c r="H8" s="49">
        <v>6</v>
      </c>
      <c r="I8" s="48">
        <v>7</v>
      </c>
      <c r="J8" s="50"/>
      <c r="K8" s="43"/>
      <c r="L8" s="43"/>
    </row>
    <row r="9" spans="1:15" ht="38.25" customHeight="1">
      <c r="A9" s="51" t="s">
        <v>8</v>
      </c>
      <c r="B9" s="52"/>
      <c r="C9" s="53" t="s">
        <v>9</v>
      </c>
      <c r="D9" s="53" t="s">
        <v>10</v>
      </c>
      <c r="E9" s="53" t="s">
        <v>11</v>
      </c>
      <c r="F9" s="53" t="s">
        <v>12</v>
      </c>
      <c r="G9" s="54" t="s">
        <v>12</v>
      </c>
      <c r="H9" s="54" t="s">
        <v>12</v>
      </c>
      <c r="I9" s="54" t="s">
        <v>13</v>
      </c>
      <c r="J9" s="55"/>
      <c r="K9" s="56"/>
      <c r="L9" s="43"/>
    </row>
    <row r="10" spans="1:15">
      <c r="A10" s="51" t="s">
        <v>14</v>
      </c>
      <c r="B10" s="52"/>
      <c r="C10" s="57">
        <v>2</v>
      </c>
      <c r="D10" s="58">
        <v>0</v>
      </c>
      <c r="E10" s="59">
        <v>0</v>
      </c>
      <c r="F10" s="59"/>
      <c r="G10" s="60"/>
      <c r="H10" s="60"/>
      <c r="I10" s="60"/>
      <c r="J10" s="55"/>
      <c r="K10" s="56"/>
      <c r="L10" s="43"/>
    </row>
    <row r="11" spans="1:15" ht="18.95" thickBot="1">
      <c r="A11" s="51" t="s">
        <v>15</v>
      </c>
      <c r="B11" s="52"/>
      <c r="C11" s="61">
        <v>160</v>
      </c>
      <c r="D11" s="62">
        <v>100</v>
      </c>
      <c r="E11" s="63">
        <v>0</v>
      </c>
      <c r="F11" s="63">
        <v>0</v>
      </c>
      <c r="G11" s="64">
        <v>0</v>
      </c>
      <c r="H11" s="64">
        <v>0</v>
      </c>
      <c r="I11" s="64">
        <v>0</v>
      </c>
      <c r="J11" s="55"/>
      <c r="K11" s="56"/>
      <c r="L11" s="43"/>
      <c r="M11" s="65"/>
    </row>
    <row r="12" spans="1:15">
      <c r="A12" s="36"/>
      <c r="B12" s="39"/>
      <c r="C12" s="66"/>
      <c r="D12" s="66"/>
      <c r="E12" s="66"/>
      <c r="F12" s="66"/>
      <c r="G12" s="66"/>
      <c r="H12" s="66"/>
      <c r="I12" s="66"/>
      <c r="J12" s="55"/>
      <c r="K12" s="56"/>
      <c r="L12" s="43"/>
      <c r="M12" s="65"/>
    </row>
    <row r="13" spans="1:15">
      <c r="A13" s="67" t="s">
        <v>16</v>
      </c>
      <c r="B13" s="68"/>
      <c r="C13" s="69"/>
      <c r="D13" s="69"/>
      <c r="E13" s="69"/>
      <c r="F13" s="69"/>
      <c r="G13" s="69"/>
      <c r="H13" s="69"/>
      <c r="I13" s="69"/>
      <c r="J13" s="55"/>
      <c r="K13" s="56"/>
      <c r="L13" s="43"/>
    </row>
    <row r="14" spans="1:15">
      <c r="A14" s="70" t="s">
        <v>17</v>
      </c>
      <c r="B14" s="68"/>
      <c r="C14" s="69"/>
      <c r="D14" s="69"/>
      <c r="E14" s="69"/>
      <c r="F14" s="69"/>
      <c r="G14" s="69"/>
      <c r="H14" s="69"/>
      <c r="I14" s="69"/>
      <c r="J14" s="55"/>
      <c r="K14" s="56"/>
      <c r="L14" s="43"/>
    </row>
    <row r="15" spans="1:15">
      <c r="A15" s="71" t="s">
        <v>18</v>
      </c>
      <c r="B15" s="72">
        <v>5</v>
      </c>
      <c r="C15" s="73">
        <f>SUM($B15*C10)</f>
        <v>10</v>
      </c>
      <c r="D15" s="73">
        <f>SUM($B15*D10)</f>
        <v>0</v>
      </c>
      <c r="E15" s="73">
        <f t="shared" ref="E15:I15" si="0">SUM($B15*E10)</f>
        <v>0</v>
      </c>
      <c r="F15" s="73">
        <f t="shared" si="0"/>
        <v>0</v>
      </c>
      <c r="G15" s="73">
        <f t="shared" si="0"/>
        <v>0</v>
      </c>
      <c r="H15" s="73">
        <f t="shared" si="0"/>
        <v>0</v>
      </c>
      <c r="I15" s="73">
        <f t="shared" si="0"/>
        <v>0</v>
      </c>
      <c r="J15" s="74"/>
      <c r="K15" s="43"/>
      <c r="L15" s="43"/>
    </row>
    <row r="16" spans="1:15">
      <c r="A16" s="75" t="s">
        <v>19</v>
      </c>
      <c r="B16" s="72">
        <v>0</v>
      </c>
      <c r="C16" s="73">
        <f>SUM($B16*C10)</f>
        <v>0</v>
      </c>
      <c r="D16" s="73">
        <f>SUM($B16*D10)</f>
        <v>0</v>
      </c>
      <c r="E16" s="73">
        <f>SUM($B16*E10)</f>
        <v>0</v>
      </c>
      <c r="F16" s="73">
        <f t="shared" ref="F16:I16" si="1">SUM($B16*F10)</f>
        <v>0</v>
      </c>
      <c r="G16" s="73">
        <f t="shared" si="1"/>
        <v>0</v>
      </c>
      <c r="H16" s="73">
        <f t="shared" si="1"/>
        <v>0</v>
      </c>
      <c r="I16" s="73">
        <f t="shared" si="1"/>
        <v>0</v>
      </c>
      <c r="J16" s="74"/>
      <c r="K16" s="43"/>
      <c r="L16" s="43"/>
      <c r="O16" s="76"/>
    </row>
    <row r="17" spans="1:12">
      <c r="A17" s="75" t="s">
        <v>20</v>
      </c>
      <c r="B17" s="72">
        <v>6</v>
      </c>
      <c r="C17" s="73">
        <v>6</v>
      </c>
      <c r="D17" s="73"/>
      <c r="E17" s="73"/>
      <c r="F17" s="73"/>
      <c r="G17" s="73"/>
      <c r="H17" s="73"/>
      <c r="I17" s="73"/>
      <c r="J17" s="74"/>
      <c r="K17" s="43"/>
      <c r="L17" s="43"/>
    </row>
    <row r="18" spans="1:12">
      <c r="A18" s="75" t="s">
        <v>21</v>
      </c>
      <c r="B18" s="72">
        <v>2</v>
      </c>
      <c r="C18" s="73">
        <f>SUM($B18*C10)</f>
        <v>4</v>
      </c>
      <c r="D18" s="73">
        <f t="shared" ref="D18:I18" si="2">SUM($B18*D10)</f>
        <v>0</v>
      </c>
      <c r="E18" s="73">
        <f t="shared" si="2"/>
        <v>0</v>
      </c>
      <c r="F18" s="73">
        <f t="shared" si="2"/>
        <v>0</v>
      </c>
      <c r="G18" s="73">
        <f t="shared" si="2"/>
        <v>0</v>
      </c>
      <c r="H18" s="73">
        <f t="shared" si="2"/>
        <v>0</v>
      </c>
      <c r="I18" s="73">
        <f t="shared" si="2"/>
        <v>0</v>
      </c>
      <c r="J18" s="77"/>
      <c r="K18" s="43"/>
      <c r="L18" s="43"/>
    </row>
    <row r="19" spans="1:12">
      <c r="A19" s="75" t="s">
        <v>22</v>
      </c>
      <c r="B19" s="72">
        <v>10</v>
      </c>
      <c r="C19" s="73">
        <f t="shared" ref="C19:I19" si="3">SUM($B19*C6)</f>
        <v>0</v>
      </c>
      <c r="D19" s="73">
        <f t="shared" si="3"/>
        <v>0</v>
      </c>
      <c r="E19" s="73">
        <f t="shared" si="3"/>
        <v>0</v>
      </c>
      <c r="F19" s="73">
        <f t="shared" si="3"/>
        <v>0</v>
      </c>
      <c r="G19" s="73">
        <f t="shared" si="3"/>
        <v>0</v>
      </c>
      <c r="H19" s="73">
        <f t="shared" si="3"/>
        <v>0</v>
      </c>
      <c r="I19" s="73">
        <f t="shared" si="3"/>
        <v>0</v>
      </c>
      <c r="J19" s="77"/>
      <c r="K19" s="43"/>
      <c r="L19" s="43"/>
    </row>
    <row r="20" spans="1:12">
      <c r="A20" s="75" t="s">
        <v>23</v>
      </c>
      <c r="B20" s="78">
        <v>0.16</v>
      </c>
      <c r="C20" s="73">
        <f>SUM($B20*C11)</f>
        <v>25.6</v>
      </c>
      <c r="D20" s="73">
        <f t="shared" ref="D20:I20" si="4">SUM($B20*D11)*D10</f>
        <v>0</v>
      </c>
      <c r="E20" s="73">
        <f t="shared" si="4"/>
        <v>0</v>
      </c>
      <c r="F20" s="73">
        <f t="shared" si="4"/>
        <v>0</v>
      </c>
      <c r="G20" s="73">
        <f t="shared" si="4"/>
        <v>0</v>
      </c>
      <c r="H20" s="73">
        <f t="shared" si="4"/>
        <v>0</v>
      </c>
      <c r="I20" s="73">
        <f t="shared" si="4"/>
        <v>0</v>
      </c>
      <c r="J20" s="77"/>
      <c r="K20" s="43"/>
      <c r="L20" s="43"/>
    </row>
    <row r="21" spans="1:12">
      <c r="A21" s="79" t="s">
        <v>12</v>
      </c>
      <c r="B21" s="78"/>
      <c r="C21" s="73"/>
      <c r="D21" s="73"/>
      <c r="E21" s="73"/>
      <c r="F21" s="73"/>
      <c r="G21" s="73"/>
      <c r="H21" s="73"/>
      <c r="I21" s="73"/>
      <c r="J21" s="77"/>
      <c r="K21" s="43"/>
      <c r="L21" s="43"/>
    </row>
    <row r="22" spans="1:12">
      <c r="A22" s="79" t="s">
        <v>12</v>
      </c>
      <c r="B22" s="78"/>
      <c r="C22" s="73"/>
      <c r="D22" s="73"/>
      <c r="E22" s="73"/>
      <c r="F22" s="73"/>
      <c r="G22" s="73"/>
      <c r="H22" s="73"/>
      <c r="I22" s="73"/>
      <c r="J22" s="77"/>
      <c r="K22" s="43"/>
      <c r="L22" s="43"/>
    </row>
    <row r="23" spans="1:12">
      <c r="A23" s="80" t="s">
        <v>24</v>
      </c>
      <c r="B23" s="81"/>
      <c r="C23" s="82"/>
      <c r="D23" s="82"/>
      <c r="E23" s="82"/>
      <c r="F23" s="82"/>
      <c r="G23" s="82"/>
      <c r="H23" s="82"/>
      <c r="I23" s="82"/>
      <c r="J23" s="77"/>
      <c r="K23" s="43"/>
      <c r="L23" s="43"/>
    </row>
    <row r="24" spans="1:12">
      <c r="A24" s="75" t="s">
        <v>25</v>
      </c>
      <c r="B24" s="83"/>
      <c r="C24" s="84">
        <v>0</v>
      </c>
      <c r="D24" s="84">
        <v>0</v>
      </c>
      <c r="E24" s="84">
        <v>0</v>
      </c>
      <c r="F24" s="84">
        <v>0</v>
      </c>
      <c r="G24" s="84">
        <v>0</v>
      </c>
      <c r="H24" s="84">
        <v>0</v>
      </c>
      <c r="I24" s="84">
        <v>0</v>
      </c>
      <c r="J24" s="77"/>
      <c r="K24" s="43"/>
      <c r="L24" s="43"/>
    </row>
    <row r="25" spans="1:12">
      <c r="A25" s="75" t="s">
        <v>26</v>
      </c>
      <c r="B25" s="83"/>
      <c r="C25" s="84">
        <v>0</v>
      </c>
      <c r="D25" s="84">
        <v>0</v>
      </c>
      <c r="E25" s="84">
        <v>0</v>
      </c>
      <c r="F25" s="84">
        <v>0</v>
      </c>
      <c r="G25" s="84">
        <v>0</v>
      </c>
      <c r="H25" s="84">
        <v>0</v>
      </c>
      <c r="I25" s="84">
        <v>0</v>
      </c>
      <c r="J25" s="77"/>
      <c r="K25" s="43"/>
      <c r="L25" s="43"/>
    </row>
    <row r="26" spans="1:12">
      <c r="A26" s="75" t="s">
        <v>12</v>
      </c>
      <c r="B26" s="83"/>
      <c r="C26" s="84">
        <v>0</v>
      </c>
      <c r="D26" s="84">
        <v>0</v>
      </c>
      <c r="E26" s="84">
        <v>0</v>
      </c>
      <c r="F26" s="84">
        <v>0</v>
      </c>
      <c r="G26" s="84">
        <v>0</v>
      </c>
      <c r="H26" s="84">
        <v>0</v>
      </c>
      <c r="I26" s="84">
        <v>0</v>
      </c>
      <c r="J26" s="77"/>
      <c r="K26" s="43"/>
      <c r="L26" s="43"/>
    </row>
    <row r="27" spans="1:12">
      <c r="A27" s="75" t="s">
        <v>12</v>
      </c>
      <c r="B27" s="85"/>
      <c r="C27" s="84">
        <v>0</v>
      </c>
      <c r="D27" s="84">
        <v>0</v>
      </c>
      <c r="E27" s="84">
        <v>0</v>
      </c>
      <c r="F27" s="84">
        <v>0</v>
      </c>
      <c r="G27" s="84">
        <v>0</v>
      </c>
      <c r="H27" s="84">
        <v>0</v>
      </c>
      <c r="I27" s="84">
        <v>0</v>
      </c>
      <c r="J27" s="77"/>
      <c r="K27" s="43"/>
      <c r="L27" s="43"/>
    </row>
    <row r="28" spans="1:12" ht="18.95" thickBot="1">
      <c r="A28" s="86" t="s">
        <v>27</v>
      </c>
      <c r="B28" s="85"/>
      <c r="C28" s="87">
        <f>'Indirect Costs'!$R29</f>
        <v>10.526315789473685</v>
      </c>
      <c r="D28" s="87">
        <f>'Indirect Costs'!$R29</f>
        <v>10.526315789473685</v>
      </c>
      <c r="E28" s="87">
        <f>'Indirect Costs'!$R29</f>
        <v>10.526315789473685</v>
      </c>
      <c r="F28" s="87">
        <f>'Indirect Costs'!$R29</f>
        <v>10.526315789473685</v>
      </c>
      <c r="G28" s="87">
        <f>'Indirect Costs'!$R29</f>
        <v>10.526315789473685</v>
      </c>
      <c r="H28" s="87">
        <f>'Indirect Costs'!$R29</f>
        <v>10.526315789473685</v>
      </c>
      <c r="I28" s="87">
        <f>'Indirect Costs'!$R29</f>
        <v>10.526315789473685</v>
      </c>
      <c r="J28" s="77"/>
      <c r="K28" s="43"/>
      <c r="L28" s="43"/>
    </row>
    <row r="29" spans="1:12" ht="18.95" thickBot="1">
      <c r="A29" s="88" t="s">
        <v>28</v>
      </c>
      <c r="B29" s="39"/>
      <c r="C29" s="89">
        <f t="shared" ref="C29:I29" si="5">SUM(C15:C28)</f>
        <v>56.126315789473686</v>
      </c>
      <c r="D29" s="89">
        <f t="shared" si="5"/>
        <v>10.526315789473685</v>
      </c>
      <c r="E29" s="89">
        <f t="shared" si="5"/>
        <v>10.526315789473685</v>
      </c>
      <c r="F29" s="89">
        <f t="shared" si="5"/>
        <v>10.526315789473685</v>
      </c>
      <c r="G29" s="89">
        <f t="shared" si="5"/>
        <v>10.526315789473685</v>
      </c>
      <c r="H29" s="89">
        <f t="shared" si="5"/>
        <v>10.526315789473685</v>
      </c>
      <c r="I29" s="90">
        <f t="shared" si="5"/>
        <v>10.526315789473685</v>
      </c>
      <c r="J29" s="91"/>
      <c r="K29" s="43"/>
      <c r="L29" s="43"/>
    </row>
    <row r="30" spans="1:12">
      <c r="A30" s="92"/>
      <c r="C30" s="93"/>
      <c r="D30" s="93"/>
      <c r="E30" s="93"/>
      <c r="F30" s="93"/>
      <c r="G30" s="94"/>
      <c r="H30" s="95"/>
      <c r="I30" s="95"/>
    </row>
    <row r="31" spans="1:12">
      <c r="A31" s="92" t="s">
        <v>29</v>
      </c>
      <c r="B31" s="96"/>
      <c r="C31" s="97">
        <f>SUM(C11)</f>
        <v>160</v>
      </c>
      <c r="D31" s="97">
        <f t="shared" ref="D31:I31" si="6">SUM(D10*D11)</f>
        <v>0</v>
      </c>
      <c r="E31" s="97">
        <f t="shared" si="6"/>
        <v>0</v>
      </c>
      <c r="F31" s="97">
        <f t="shared" si="6"/>
        <v>0</v>
      </c>
      <c r="G31" s="98">
        <f t="shared" si="6"/>
        <v>0</v>
      </c>
      <c r="H31" s="97">
        <f t="shared" si="6"/>
        <v>0</v>
      </c>
      <c r="I31" s="97">
        <f t="shared" si="6"/>
        <v>0</v>
      </c>
    </row>
    <row r="32" spans="1:12" s="96" customFormat="1">
      <c r="A32" s="92" t="s">
        <v>30</v>
      </c>
      <c r="C32" s="99">
        <f>SUM(C31-C29)/C29</f>
        <v>1.8507126781695422</v>
      </c>
      <c r="D32" s="99">
        <f>SUM(D31-D29)/D29</f>
        <v>-1</v>
      </c>
      <c r="E32" s="99">
        <f>SUM(E31-E29)/E29</f>
        <v>-1</v>
      </c>
      <c r="F32" s="99">
        <f t="shared" ref="F32:G32" si="7">SUM(F31-F29)/F29</f>
        <v>-1</v>
      </c>
      <c r="G32" s="100">
        <f t="shared" si="7"/>
        <v>-1</v>
      </c>
      <c r="H32" s="99">
        <f t="shared" ref="H32:I32" si="8">SUM(H31-H29)/H29</f>
        <v>-1</v>
      </c>
      <c r="I32" s="99">
        <f t="shared" si="8"/>
        <v>-1</v>
      </c>
    </row>
    <row r="33" spans="1:12" s="96" customFormat="1">
      <c r="A33" s="92" t="s">
        <v>31</v>
      </c>
      <c r="C33" s="97">
        <f>SUM(C31-C29)</f>
        <v>103.87368421052631</v>
      </c>
      <c r="D33" s="97">
        <f>SUM(D31-D29)</f>
        <v>-10.526315789473685</v>
      </c>
      <c r="E33" s="97">
        <f>SUM(E31-E29)</f>
        <v>-10.526315789473685</v>
      </c>
      <c r="F33" s="97">
        <f t="shared" ref="F33" si="9">SUM(F31-F29)</f>
        <v>-10.526315789473685</v>
      </c>
      <c r="G33" s="98">
        <f t="shared" ref="G33:I33" si="10">SUM(G31-G29)</f>
        <v>-10.526315789473685</v>
      </c>
      <c r="H33" s="97">
        <f t="shared" si="10"/>
        <v>-10.526315789473685</v>
      </c>
      <c r="I33" s="97">
        <f t="shared" si="10"/>
        <v>-10.526315789473685</v>
      </c>
    </row>
    <row r="34" spans="1:12" s="96" customFormat="1">
      <c r="A34" s="92"/>
      <c r="C34" s="97"/>
      <c r="D34" s="97"/>
      <c r="E34" s="97"/>
      <c r="F34" s="97"/>
      <c r="G34" s="98"/>
      <c r="H34" s="97"/>
      <c r="I34" s="97"/>
    </row>
    <row r="35" spans="1:12">
      <c r="A35" s="114" t="s">
        <v>32</v>
      </c>
      <c r="C35" s="93"/>
      <c r="D35" s="93"/>
      <c r="E35" s="93"/>
      <c r="F35" s="93"/>
      <c r="G35" s="94"/>
      <c r="H35" s="93"/>
      <c r="I35" s="93"/>
    </row>
    <row r="36" spans="1:12">
      <c r="A36" s="75" t="s">
        <v>33</v>
      </c>
      <c r="B36" s="39"/>
      <c r="C36" s="101">
        <v>0.5</v>
      </c>
      <c r="D36" s="101">
        <v>0</v>
      </c>
      <c r="E36" s="101">
        <v>0</v>
      </c>
      <c r="F36" s="101">
        <v>0</v>
      </c>
      <c r="G36" s="101">
        <v>0</v>
      </c>
      <c r="H36" s="101">
        <v>0</v>
      </c>
      <c r="I36" s="101">
        <v>0</v>
      </c>
      <c r="J36" s="74"/>
      <c r="K36" s="43"/>
      <c r="L36" s="43"/>
    </row>
    <row r="37" spans="1:12">
      <c r="A37" s="75" t="s">
        <v>34</v>
      </c>
      <c r="B37" s="39"/>
      <c r="C37" s="101">
        <v>2</v>
      </c>
      <c r="D37" s="101">
        <v>0</v>
      </c>
      <c r="E37" s="101">
        <v>0</v>
      </c>
      <c r="F37" s="101">
        <v>0</v>
      </c>
      <c r="G37" s="101">
        <v>0</v>
      </c>
      <c r="H37" s="101">
        <v>0</v>
      </c>
      <c r="I37" s="101">
        <v>0</v>
      </c>
      <c r="J37" s="74"/>
      <c r="K37" s="43"/>
      <c r="L37" s="43"/>
    </row>
    <row r="38" spans="1:12">
      <c r="A38" s="75" t="s">
        <v>35</v>
      </c>
      <c r="B38" s="39"/>
      <c r="C38" s="102">
        <v>1</v>
      </c>
      <c r="D38" s="102">
        <v>0</v>
      </c>
      <c r="E38" s="102">
        <v>0</v>
      </c>
      <c r="F38" s="102">
        <v>0</v>
      </c>
      <c r="G38" s="102">
        <v>0</v>
      </c>
      <c r="H38" s="102">
        <v>0</v>
      </c>
      <c r="I38" s="102">
        <v>0</v>
      </c>
      <c r="J38" s="42"/>
      <c r="K38" s="43"/>
      <c r="L38" s="43"/>
    </row>
    <row r="39" spans="1:12">
      <c r="A39" s="75" t="s">
        <v>36</v>
      </c>
      <c r="B39" s="39"/>
      <c r="C39" s="103">
        <f>SUM(C36:C38)</f>
        <v>3.5</v>
      </c>
      <c r="D39" s="103">
        <f t="shared" ref="D39:I39" si="11">SUM(D36:D38)</f>
        <v>0</v>
      </c>
      <c r="E39" s="103">
        <f t="shared" si="11"/>
        <v>0</v>
      </c>
      <c r="F39" s="103">
        <f t="shared" si="11"/>
        <v>0</v>
      </c>
      <c r="G39" s="103">
        <f t="shared" si="11"/>
        <v>0</v>
      </c>
      <c r="H39" s="103">
        <f t="shared" si="11"/>
        <v>0</v>
      </c>
      <c r="I39" s="103">
        <f t="shared" si="11"/>
        <v>0</v>
      </c>
      <c r="J39" s="42"/>
      <c r="K39" s="43"/>
      <c r="L39" s="43"/>
    </row>
    <row r="40" spans="1:12" ht="18.95" thickBot="1">
      <c r="A40" s="75"/>
      <c r="B40" s="39"/>
      <c r="C40" s="104"/>
      <c r="D40" s="105"/>
      <c r="E40" s="105"/>
      <c r="F40" s="105"/>
      <c r="G40" s="106"/>
      <c r="H40" s="107"/>
      <c r="I40" s="105"/>
      <c r="J40" s="42"/>
      <c r="L40" s="108"/>
    </row>
    <row r="41" spans="1:12" ht="18.95" thickBot="1">
      <c r="A41" s="109" t="s">
        <v>37</v>
      </c>
      <c r="B41" s="110"/>
      <c r="C41" s="111">
        <f>SUM(C33/C39)</f>
        <v>29.678195488721801</v>
      </c>
      <c r="D41" s="112" t="e">
        <f t="shared" ref="D41:F41" si="12">SUM(D33/D39)</f>
        <v>#DIV/0!</v>
      </c>
      <c r="E41" s="111" t="e">
        <f t="shared" si="12"/>
        <v>#DIV/0!</v>
      </c>
      <c r="F41" s="111" t="e">
        <f t="shared" si="12"/>
        <v>#DIV/0!</v>
      </c>
      <c r="G41" s="111" t="e">
        <f t="shared" ref="G41:I41" si="13">SUM(G33/G39)</f>
        <v>#DIV/0!</v>
      </c>
      <c r="H41" s="113" t="e">
        <f t="shared" si="13"/>
        <v>#DIV/0!</v>
      </c>
      <c r="I41" s="111" t="e">
        <f t="shared" si="13"/>
        <v>#DIV/0!</v>
      </c>
      <c r="J41" s="42"/>
      <c r="K41" s="75"/>
      <c r="L41" s="108"/>
    </row>
  </sheetData>
  <mergeCells count="1">
    <mergeCell ref="C7:I7"/>
  </mergeCells>
  <phoneticPr fontId="2" type="noConversion"/>
  <pageMargins left="0.7" right="0.7" top="0.75" bottom="0.75" header="0.3" footer="0.3"/>
  <pageSetup paperSize="9" scale="50" orientation="landscape" horizontalDpi="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7813DA-DA0D-4C73-8BA4-946A85C9B934}">
  <dimension ref="A1:X30"/>
  <sheetViews>
    <sheetView workbookViewId="0">
      <selection activeCell="G31" sqref="G31"/>
    </sheetView>
  </sheetViews>
  <sheetFormatPr defaultRowHeight="14.45"/>
  <cols>
    <col min="3" max="3" width="10.28515625" customWidth="1"/>
    <col min="18" max="18" width="21.5703125" customWidth="1"/>
    <col min="21" max="21" width="11.140625" customWidth="1"/>
  </cols>
  <sheetData>
    <row r="1" spans="1:24" ht="15.6">
      <c r="A1" s="13" t="s">
        <v>38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1"/>
      <c r="N1" s="11"/>
      <c r="O1" s="11"/>
      <c r="P1" s="11"/>
      <c r="Q1" s="11"/>
      <c r="R1" s="12"/>
    </row>
    <row r="2" spans="1:24" ht="15.6">
      <c r="A2" s="15">
        <v>1</v>
      </c>
      <c r="B2" s="16"/>
      <c r="C2" s="16" t="s">
        <v>39</v>
      </c>
      <c r="D2" s="16"/>
      <c r="E2" s="16"/>
      <c r="F2" s="16"/>
      <c r="G2" s="16"/>
      <c r="H2" s="16"/>
      <c r="I2" s="16"/>
      <c r="J2" s="16"/>
      <c r="K2" s="16"/>
      <c r="L2" s="16"/>
      <c r="M2" s="19"/>
      <c r="N2" s="19"/>
      <c r="O2" s="19"/>
      <c r="P2" s="19"/>
      <c r="Q2" s="19"/>
      <c r="R2" s="20"/>
    </row>
    <row r="3" spans="1:24" ht="15.6">
      <c r="A3" s="15">
        <v>2</v>
      </c>
      <c r="B3" s="16"/>
      <c r="C3" s="16" t="s">
        <v>40</v>
      </c>
      <c r="D3" s="16"/>
      <c r="E3" s="16"/>
      <c r="F3" s="16"/>
      <c r="G3" s="16"/>
      <c r="H3" s="16"/>
      <c r="I3" s="16"/>
      <c r="J3" s="16"/>
      <c r="K3" s="16"/>
      <c r="L3" s="16"/>
      <c r="M3" s="19"/>
      <c r="N3" s="19"/>
      <c r="O3" s="19"/>
      <c r="P3" s="19"/>
      <c r="Q3" s="19"/>
      <c r="R3" s="20"/>
    </row>
    <row r="4" spans="1:24" ht="15.6">
      <c r="A4" s="15">
        <v>3</v>
      </c>
      <c r="B4" s="16"/>
      <c r="C4" s="29" t="s">
        <v>41</v>
      </c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20"/>
    </row>
    <row r="5" spans="1:24" ht="15.6">
      <c r="A5" s="15">
        <v>4</v>
      </c>
      <c r="B5" s="16"/>
      <c r="C5" s="16" t="s">
        <v>4</v>
      </c>
      <c r="D5" s="16"/>
      <c r="E5" s="16"/>
      <c r="F5" s="16"/>
      <c r="G5" s="16"/>
      <c r="H5" s="16"/>
      <c r="I5" s="16"/>
      <c r="J5" s="16"/>
      <c r="K5" s="16"/>
      <c r="L5" s="16"/>
      <c r="M5" s="19"/>
      <c r="N5" s="19"/>
      <c r="O5" s="19"/>
      <c r="P5" s="19"/>
      <c r="Q5" s="19"/>
      <c r="R5" s="20"/>
    </row>
    <row r="6" spans="1:24" ht="15.6">
      <c r="A6" s="15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9"/>
      <c r="N6" s="19"/>
      <c r="O6" s="19"/>
      <c r="P6" s="19"/>
      <c r="Q6" s="19"/>
      <c r="R6" s="20"/>
    </row>
    <row r="7" spans="1:24" ht="15.95" thickBot="1">
      <c r="A7" s="17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4"/>
      <c r="N7" s="4"/>
      <c r="O7" s="4"/>
      <c r="P7" s="4"/>
      <c r="Q7" s="4"/>
      <c r="R7" s="5"/>
    </row>
    <row r="10" spans="1:24">
      <c r="A10" s="6" t="s">
        <v>42</v>
      </c>
      <c r="E10" t="s">
        <v>43</v>
      </c>
      <c r="F10" t="s">
        <v>44</v>
      </c>
      <c r="G10" t="s">
        <v>45</v>
      </c>
      <c r="H10" t="s">
        <v>46</v>
      </c>
      <c r="I10" t="s">
        <v>47</v>
      </c>
      <c r="J10" t="s">
        <v>48</v>
      </c>
      <c r="K10" t="s">
        <v>49</v>
      </c>
      <c r="L10" t="s">
        <v>50</v>
      </c>
      <c r="M10" t="s">
        <v>51</v>
      </c>
      <c r="N10" t="s">
        <v>52</v>
      </c>
      <c r="O10" t="s">
        <v>53</v>
      </c>
      <c r="P10" t="s">
        <v>54</v>
      </c>
    </row>
    <row r="11" spans="1:24">
      <c r="A11" t="s">
        <v>55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24">
        <v>0</v>
      </c>
      <c r="K11" s="24">
        <v>0</v>
      </c>
      <c r="L11" s="24">
        <v>0</v>
      </c>
      <c r="M11" s="24">
        <v>0</v>
      </c>
      <c r="N11" s="24">
        <v>0</v>
      </c>
      <c r="O11" s="24">
        <v>0</v>
      </c>
      <c r="P11" s="24">
        <v>0</v>
      </c>
      <c r="Q11" s="25"/>
      <c r="R11" s="25">
        <f>SUM(E11:Q11)</f>
        <v>0</v>
      </c>
    </row>
    <row r="12" spans="1:24">
      <c r="A12" t="s">
        <v>56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24">
        <v>0</v>
      </c>
      <c r="K12" s="24">
        <v>0</v>
      </c>
      <c r="L12" s="24">
        <v>0</v>
      </c>
      <c r="M12" s="24">
        <v>0</v>
      </c>
      <c r="N12" s="24">
        <v>0</v>
      </c>
      <c r="O12" s="24">
        <v>0</v>
      </c>
      <c r="P12" s="24">
        <v>0</v>
      </c>
      <c r="Q12" s="25"/>
      <c r="R12" s="25">
        <f t="shared" ref="R12:R24" si="0">SUM(E12:Q12)</f>
        <v>0</v>
      </c>
    </row>
    <row r="13" spans="1:24">
      <c r="A13" s="7" t="s">
        <v>57</v>
      </c>
      <c r="B13" s="7"/>
      <c r="C13" s="7"/>
      <c r="E13" s="24">
        <v>25</v>
      </c>
      <c r="F13" s="24">
        <v>25</v>
      </c>
      <c r="G13" s="24">
        <v>25</v>
      </c>
      <c r="H13" s="24">
        <v>25</v>
      </c>
      <c r="I13" s="24">
        <v>25</v>
      </c>
      <c r="J13" s="24">
        <v>25</v>
      </c>
      <c r="K13" s="24">
        <v>25</v>
      </c>
      <c r="L13" s="24">
        <v>25</v>
      </c>
      <c r="M13" s="24">
        <v>25</v>
      </c>
      <c r="N13" s="24">
        <v>25</v>
      </c>
      <c r="O13" s="24">
        <v>25</v>
      </c>
      <c r="P13" s="24">
        <v>25</v>
      </c>
      <c r="Q13" s="25"/>
      <c r="R13" s="25">
        <f t="shared" si="0"/>
        <v>300</v>
      </c>
    </row>
    <row r="14" spans="1:24">
      <c r="A14" t="s">
        <v>58</v>
      </c>
      <c r="E14" s="24">
        <v>0</v>
      </c>
      <c r="F14" s="24">
        <v>0</v>
      </c>
      <c r="G14" s="24">
        <v>0</v>
      </c>
      <c r="H14" s="24">
        <v>0</v>
      </c>
      <c r="I14" s="24">
        <v>0</v>
      </c>
      <c r="J14" s="24">
        <v>0</v>
      </c>
      <c r="K14" s="24">
        <v>0</v>
      </c>
      <c r="L14" s="24">
        <v>0</v>
      </c>
      <c r="M14" s="24">
        <v>0</v>
      </c>
      <c r="N14" s="24">
        <v>0</v>
      </c>
      <c r="O14" s="24">
        <v>0</v>
      </c>
      <c r="P14" s="24">
        <v>0</v>
      </c>
      <c r="Q14" s="25"/>
      <c r="R14" s="25">
        <f t="shared" si="0"/>
        <v>0</v>
      </c>
      <c r="U14" t="s">
        <v>59</v>
      </c>
      <c r="V14" t="s">
        <v>60</v>
      </c>
    </row>
    <row r="15" spans="1:24">
      <c r="A15" s="7" t="s">
        <v>61</v>
      </c>
      <c r="B15" s="7"/>
      <c r="C15" s="7"/>
      <c r="E15" s="24">
        <v>50</v>
      </c>
      <c r="F15" s="24">
        <v>50</v>
      </c>
      <c r="G15" s="24">
        <v>50</v>
      </c>
      <c r="H15" s="24">
        <v>50</v>
      </c>
      <c r="I15" s="24">
        <v>50</v>
      </c>
      <c r="J15" s="24">
        <v>50</v>
      </c>
      <c r="K15" s="24">
        <v>50</v>
      </c>
      <c r="L15" s="24">
        <v>50</v>
      </c>
      <c r="M15" s="24">
        <v>50</v>
      </c>
      <c r="N15" s="24">
        <v>50</v>
      </c>
      <c r="O15" s="24">
        <v>50</v>
      </c>
      <c r="P15" s="24">
        <v>50</v>
      </c>
      <c r="Q15" s="25"/>
      <c r="R15" s="25">
        <f t="shared" si="0"/>
        <v>600</v>
      </c>
      <c r="U15">
        <v>19</v>
      </c>
      <c r="V15">
        <v>250</v>
      </c>
      <c r="X15">
        <f>SUM(U15*V15)</f>
        <v>4750</v>
      </c>
    </row>
    <row r="16" spans="1:24">
      <c r="A16" s="7" t="s">
        <v>62</v>
      </c>
      <c r="B16" s="7"/>
      <c r="C16" s="7"/>
      <c r="E16" s="24">
        <v>25</v>
      </c>
      <c r="F16" s="24">
        <v>25</v>
      </c>
      <c r="G16" s="24">
        <v>25</v>
      </c>
      <c r="H16" s="24">
        <v>25</v>
      </c>
      <c r="I16" s="24">
        <v>25</v>
      </c>
      <c r="J16" s="24">
        <v>25</v>
      </c>
      <c r="K16" s="24">
        <v>25</v>
      </c>
      <c r="L16" s="24">
        <v>25</v>
      </c>
      <c r="M16" s="24">
        <v>25</v>
      </c>
      <c r="N16" s="24">
        <v>25</v>
      </c>
      <c r="O16" s="24">
        <v>25</v>
      </c>
      <c r="P16" s="24">
        <v>25</v>
      </c>
      <c r="Q16" s="25"/>
      <c r="R16" s="25">
        <f t="shared" si="0"/>
        <v>300</v>
      </c>
    </row>
    <row r="17" spans="1:24">
      <c r="A17" s="7" t="s">
        <v>63</v>
      </c>
      <c r="B17" s="7"/>
      <c r="C17" s="7"/>
      <c r="E17" s="24"/>
      <c r="F17" s="24"/>
      <c r="G17" s="24">
        <v>300</v>
      </c>
      <c r="H17" s="24"/>
      <c r="I17" s="24"/>
      <c r="J17" s="24"/>
      <c r="K17" s="24"/>
      <c r="L17" s="24"/>
      <c r="M17" s="24"/>
      <c r="N17" s="24"/>
      <c r="O17" s="24"/>
      <c r="P17" s="24"/>
      <c r="Q17" s="25"/>
      <c r="R17" s="25">
        <f t="shared" si="0"/>
        <v>300</v>
      </c>
    </row>
    <row r="18" spans="1:24">
      <c r="A18" s="7" t="s">
        <v>64</v>
      </c>
      <c r="B18" s="7"/>
      <c r="C18" s="7"/>
      <c r="E18" s="24">
        <v>50</v>
      </c>
      <c r="F18" s="24">
        <v>50</v>
      </c>
      <c r="G18" s="24">
        <v>50</v>
      </c>
      <c r="H18" s="24">
        <v>50</v>
      </c>
      <c r="I18" s="24">
        <v>50</v>
      </c>
      <c r="J18" s="24">
        <v>50</v>
      </c>
      <c r="K18" s="24">
        <v>50</v>
      </c>
      <c r="L18" s="24">
        <v>50</v>
      </c>
      <c r="M18" s="24">
        <v>50</v>
      </c>
      <c r="N18" s="24">
        <v>50</v>
      </c>
      <c r="O18" s="24">
        <v>50</v>
      </c>
      <c r="P18" s="24">
        <v>50</v>
      </c>
      <c r="Q18" s="25"/>
      <c r="R18" s="25">
        <f t="shared" si="0"/>
        <v>600</v>
      </c>
    </row>
    <row r="19" spans="1:24">
      <c r="A19" t="s">
        <v>65</v>
      </c>
      <c r="E19" s="24">
        <v>0</v>
      </c>
      <c r="F19" s="24">
        <v>0</v>
      </c>
      <c r="G19" s="24">
        <v>0</v>
      </c>
      <c r="H19" s="24">
        <v>0</v>
      </c>
      <c r="I19" s="24">
        <v>0</v>
      </c>
      <c r="J19" s="24">
        <v>0</v>
      </c>
      <c r="K19" s="24">
        <v>0</v>
      </c>
      <c r="L19" s="24">
        <v>0</v>
      </c>
      <c r="M19" s="24">
        <v>0</v>
      </c>
      <c r="N19" s="24">
        <v>0</v>
      </c>
      <c r="O19" s="24">
        <v>0</v>
      </c>
      <c r="P19" s="24">
        <v>0</v>
      </c>
      <c r="Q19" s="25"/>
      <c r="R19" s="25">
        <f t="shared" si="0"/>
        <v>0</v>
      </c>
      <c r="X19" s="8"/>
    </row>
    <row r="20" spans="1:24">
      <c r="A20" t="s">
        <v>66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24">
        <v>0</v>
      </c>
      <c r="K20" s="24">
        <v>0</v>
      </c>
      <c r="L20" s="24">
        <v>0</v>
      </c>
      <c r="M20" s="24">
        <v>0</v>
      </c>
      <c r="N20" s="24">
        <v>0</v>
      </c>
      <c r="O20" s="24">
        <v>0</v>
      </c>
      <c r="P20" s="24">
        <v>0</v>
      </c>
      <c r="Q20" s="25"/>
      <c r="R20" s="25">
        <f t="shared" si="0"/>
        <v>0</v>
      </c>
    </row>
    <row r="21" spans="1:24">
      <c r="A21" s="7" t="s">
        <v>67</v>
      </c>
      <c r="B21" s="7"/>
      <c r="E21" s="24">
        <v>25</v>
      </c>
      <c r="F21" s="24">
        <v>25</v>
      </c>
      <c r="G21" s="24">
        <v>25</v>
      </c>
      <c r="H21" s="24">
        <v>25</v>
      </c>
      <c r="I21" s="24">
        <v>25</v>
      </c>
      <c r="J21" s="24">
        <v>25</v>
      </c>
      <c r="K21" s="24">
        <v>25</v>
      </c>
      <c r="L21" s="24">
        <v>25</v>
      </c>
      <c r="M21" s="24">
        <v>25</v>
      </c>
      <c r="N21" s="24">
        <v>25</v>
      </c>
      <c r="O21" s="24">
        <v>25</v>
      </c>
      <c r="P21" s="24">
        <v>25</v>
      </c>
      <c r="Q21" s="25"/>
      <c r="R21" s="25">
        <f t="shared" si="0"/>
        <v>300</v>
      </c>
      <c r="X21" s="9"/>
    </row>
    <row r="22" spans="1:24">
      <c r="A22" t="s">
        <v>12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24">
        <v>0</v>
      </c>
      <c r="K22" s="24">
        <v>0</v>
      </c>
      <c r="L22" s="24">
        <v>0</v>
      </c>
      <c r="M22" s="24">
        <v>0</v>
      </c>
      <c r="N22" s="24">
        <v>0</v>
      </c>
      <c r="O22" s="24">
        <v>0</v>
      </c>
      <c r="P22" s="24">
        <v>0</v>
      </c>
      <c r="Q22" s="25"/>
      <c r="R22" s="25">
        <f t="shared" si="0"/>
        <v>0</v>
      </c>
    </row>
    <row r="23" spans="1:24">
      <c r="A23" t="s">
        <v>12</v>
      </c>
      <c r="E23" s="24">
        <v>0</v>
      </c>
      <c r="F23" s="24">
        <v>0</v>
      </c>
      <c r="G23" s="24">
        <v>0</v>
      </c>
      <c r="H23" s="24">
        <v>0</v>
      </c>
      <c r="I23" s="24">
        <v>0</v>
      </c>
      <c r="J23" s="24">
        <v>0</v>
      </c>
      <c r="K23" s="24">
        <v>0</v>
      </c>
      <c r="L23" s="24">
        <v>0</v>
      </c>
      <c r="M23" s="24">
        <v>0</v>
      </c>
      <c r="N23" s="24">
        <v>0</v>
      </c>
      <c r="O23" s="24">
        <v>0</v>
      </c>
      <c r="P23" s="24">
        <v>0</v>
      </c>
      <c r="Q23" s="25"/>
      <c r="R23" s="25">
        <f t="shared" si="0"/>
        <v>0</v>
      </c>
    </row>
    <row r="24" spans="1:24">
      <c r="A24" t="s">
        <v>12</v>
      </c>
      <c r="E24" s="26">
        <v>0</v>
      </c>
      <c r="F24" s="26">
        <v>0</v>
      </c>
      <c r="G24" s="26">
        <v>0</v>
      </c>
      <c r="H24" s="26">
        <v>0</v>
      </c>
      <c r="I24" s="26">
        <v>0</v>
      </c>
      <c r="J24" s="26">
        <v>0</v>
      </c>
      <c r="K24" s="26">
        <v>0</v>
      </c>
      <c r="L24" s="26">
        <v>0</v>
      </c>
      <c r="M24" s="26">
        <v>0</v>
      </c>
      <c r="N24" s="26">
        <v>0</v>
      </c>
      <c r="O24" s="26">
        <v>0</v>
      </c>
      <c r="P24" s="26">
        <v>0</v>
      </c>
      <c r="Q24" s="25"/>
      <c r="R24" s="25">
        <f t="shared" si="0"/>
        <v>0</v>
      </c>
    </row>
    <row r="25" spans="1:24">
      <c r="C25" s="22"/>
      <c r="D25" s="22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</row>
    <row r="26" spans="1:24">
      <c r="C26" s="23" t="s">
        <v>68</v>
      </c>
      <c r="D26" s="22"/>
      <c r="E26" s="27">
        <f>SUM(E11:E25)</f>
        <v>175</v>
      </c>
      <c r="F26" s="27">
        <f t="shared" ref="F26:P26" si="1">SUM(F11:F25)</f>
        <v>175</v>
      </c>
      <c r="G26" s="27">
        <f t="shared" si="1"/>
        <v>475</v>
      </c>
      <c r="H26" s="27">
        <f t="shared" si="1"/>
        <v>175</v>
      </c>
      <c r="I26" s="27">
        <f t="shared" si="1"/>
        <v>175</v>
      </c>
      <c r="J26" s="27">
        <f t="shared" si="1"/>
        <v>175</v>
      </c>
      <c r="K26" s="27">
        <f t="shared" si="1"/>
        <v>175</v>
      </c>
      <c r="L26" s="27">
        <f t="shared" si="1"/>
        <v>175</v>
      </c>
      <c r="M26" s="27">
        <f t="shared" si="1"/>
        <v>175</v>
      </c>
      <c r="N26" s="27">
        <f t="shared" si="1"/>
        <v>175</v>
      </c>
      <c r="O26" s="27">
        <f t="shared" si="1"/>
        <v>175</v>
      </c>
      <c r="P26" s="27">
        <f t="shared" si="1"/>
        <v>175</v>
      </c>
      <c r="Q26" s="27"/>
      <c r="R26" s="27">
        <v>50000</v>
      </c>
    </row>
    <row r="27" spans="1:24" ht="15" thickBot="1"/>
    <row r="28" spans="1:24">
      <c r="E28" s="2"/>
      <c r="F28" s="2"/>
      <c r="G28" s="2"/>
      <c r="H28" s="2"/>
      <c r="I28" s="2"/>
      <c r="J28" s="2"/>
      <c r="K28" s="2"/>
      <c r="L28" s="2"/>
      <c r="M28" s="2"/>
      <c r="N28" s="2"/>
      <c r="O28" s="10" t="s">
        <v>69</v>
      </c>
      <c r="P28" s="11"/>
      <c r="Q28" s="11"/>
      <c r="R28" s="21">
        <v>4750</v>
      </c>
    </row>
    <row r="29" spans="1:24" ht="15" thickBot="1">
      <c r="O29" s="3" t="s">
        <v>70</v>
      </c>
      <c r="P29" s="4"/>
      <c r="Q29" s="4"/>
      <c r="R29" s="28">
        <f>SUM(R26/R28)</f>
        <v>10.526315789473685</v>
      </c>
      <c r="S29" s="1" t="s">
        <v>71</v>
      </c>
    </row>
    <row r="30" spans="1:24">
      <c r="C30" s="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93894C-0EEF-4EE6-AD12-D7B6CCC3C07C}">
  <dimension ref="A1"/>
  <sheetViews>
    <sheetView workbookViewId="0"/>
  </sheetViews>
  <sheetFormatPr defaultRowHeight="14.4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t.haren@btinternet.com</dc:creator>
  <cp:keywords/>
  <dc:description/>
  <cp:lastModifiedBy>Tony Haren</cp:lastModifiedBy>
  <cp:revision/>
  <dcterms:created xsi:type="dcterms:W3CDTF">2020-10-16T14:12:42Z</dcterms:created>
  <dcterms:modified xsi:type="dcterms:W3CDTF">2022-12-16T10:59:19Z</dcterms:modified>
  <cp:category/>
  <cp:contentStatus/>
</cp:coreProperties>
</file>